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1dimontepulciano.sharepoint.com/sites/ufficio_edilizia/Shared Documents/15 - REGOLAMENTO SANZIONI/APPROVAZIONE VARIANTE MARZO 2026/DA PUBBLICARE NELLA SEZIONE REGOLAMENTI/"/>
    </mc:Choice>
  </mc:AlternateContent>
  <xr:revisionPtr revIDLastSave="24" documentId="8_{B6280C12-3D7D-42D8-BB8F-6372E0AB2438}" xr6:coauthVersionLast="47" xr6:coauthVersionMax="47" xr10:uidLastSave="{24F0BC4F-8568-4BEB-BC04-077FAD659A3D}"/>
  <bookViews>
    <workbookView xWindow="-120" yWindow="-120" windowWidth="29040" windowHeight="15720" tabRatio="709" xr2:uid="{984266AC-75DB-493F-8CAE-38CB034927AA}"/>
  </bookViews>
  <sheets>
    <sheet name="PROSPETTO DI CALCOLO" sheetId="1" r:id="rId1"/>
    <sheet name="COEFFICIENTI DI ABBATTIMENTO" sheetId="3" r:id="rId2"/>
    <sheet name="NOTE PER LA COMPILAZION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B35" i="1" s="1"/>
  <c r="E32" i="1"/>
  <c r="E31" i="1"/>
  <c r="E30" i="1"/>
  <c r="E29" i="1"/>
  <c r="E28" i="1"/>
  <c r="E27" i="1"/>
  <c r="E26" i="1"/>
  <c r="E18" i="1"/>
  <c r="E17" i="1"/>
  <c r="E16" i="1"/>
  <c r="E14" i="1"/>
  <c r="E15" i="1"/>
  <c r="E19" i="1"/>
  <c r="C22" i="1" l="1"/>
  <c r="E33" i="1"/>
  <c r="E13" i="1"/>
  <c r="E20" i="1" s="1"/>
  <c r="A35" i="1" l="1"/>
  <c r="D35" i="1" s="1"/>
  <c r="C39" i="1" s="1"/>
  <c r="A22" i="1" l="1"/>
  <c r="D22" i="1" s="1"/>
  <c r="A39" i="1" l="1"/>
  <c r="D39" i="1" l="1"/>
  <c r="D41" i="1" s="1"/>
</calcChain>
</file>

<file path=xl/sharedStrings.xml><?xml version="1.0" encoding="utf-8"?>
<sst xmlns="http://schemas.openxmlformats.org/spreadsheetml/2006/main" count="86" uniqueCount="56">
  <si>
    <t xml:space="preserve">Composizione dell'unità immobiliare </t>
  </si>
  <si>
    <t xml:space="preserve">Coeff. % abbatt </t>
  </si>
  <si>
    <t xml:space="preserve">Superficie convenzionale (mq) </t>
  </si>
  <si>
    <t>TOTALE superficie convenzionale (1)</t>
  </si>
  <si>
    <t>Fascia/zona</t>
  </si>
  <si>
    <t>Tipologia</t>
  </si>
  <si>
    <t>Destinazione</t>
  </si>
  <si>
    <t>Valore mercato min.</t>
  </si>
  <si>
    <t>Valore mercato max</t>
  </si>
  <si>
    <t>Superficie convenzionale (1)</t>
  </si>
  <si>
    <t>Valore Unitario di Riferimento (2)</t>
  </si>
  <si>
    <t>Valore Venale Attuale (1) x (2)</t>
  </si>
  <si>
    <t>Valore Venale Precedente (1) x (2) x (a)</t>
  </si>
  <si>
    <t>Valore prospetto A2</t>
  </si>
  <si>
    <t>Incremento (A1 – A2)</t>
  </si>
  <si>
    <t>Valore prospetto A1</t>
  </si>
  <si>
    <t>PROSPETTO A2 - DETERMINAZIONE DEL VALORE PRECEDENTE ALL'INTERVENTO</t>
  </si>
  <si>
    <t>PROSPETTO PER IL CALCOLO DELL'INCREMENTO DI VALORE AI FINI DELL'APPLICAZIONE DELLE SANZIONI</t>
  </si>
  <si>
    <t>PROSPETTO A1 - DETERMINAZIONE DEL VALORE ATTUALE</t>
  </si>
  <si>
    <t>EPOCA OPERE ABUSIVE</t>
  </si>
  <si>
    <t>PROPRIETA' E UBICAZIONE</t>
  </si>
  <si>
    <t>Determinazione del Valore Unitario di Riferimento (€ /mq) Rif. OMI</t>
  </si>
  <si>
    <t>AUMENTO DEL VALORE VENALE</t>
  </si>
  <si>
    <t xml:space="preserve">LE CELLE EVIDENZIATE SONO LE SOLE EDITABILI. </t>
  </si>
  <si>
    <t xml:space="preserve">A) Vani principali </t>
  </si>
  <si>
    <t>Coeff. di abbatt. a) in base all'intervento</t>
  </si>
  <si>
    <t>E) Autorimesse pertinenzialI</t>
  </si>
  <si>
    <t xml:space="preserve">CALCOLO AUMENTO DEL VALORE VENALE </t>
  </si>
  <si>
    <t xml:space="preserve">Superficie lorda (mq) </t>
  </si>
  <si>
    <t xml:space="preserve">B1) Vani accessori a servizio indiretto dei vani principali COMUNICANTI con i vani principali </t>
  </si>
  <si>
    <t>B2) Vani accessori a servizio indiretto dei vani principali NON COMUNICANTI con i vani principali</t>
  </si>
  <si>
    <t>C1) Balconi e terrazze di pertinenza esclusiva COMUNICANTI con i vani principali</t>
  </si>
  <si>
    <t>C2) Balconi e terrazze di pertinenza esclusiva NON COMUNICANTI con i vani principali</t>
  </si>
  <si>
    <t>D) Aree scoperte e simili di pertinenza esclusiva</t>
  </si>
  <si>
    <t>Coeff. di abbattimento b) in base all'epoca dell'abuso</t>
  </si>
  <si>
    <t>Il codice di deprezzamento misura l’abbattimento del valore, per vetustà ed obsoloscenza, dell’immobile, desumibile dalla tabella che segue:</t>
  </si>
  <si>
    <t xml:space="preserve">coefficiente deprezzamento </t>
  </si>
  <si>
    <t>&lt;2</t>
  </si>
  <si>
    <t>&gt;50</t>
  </si>
  <si>
    <t>epoca dell'abuso</t>
  </si>
  <si>
    <t>6.7 Coefficiente di deprezzamento (b)</t>
  </si>
  <si>
    <t>6.6 Coefficiente di rettifica (a) del Valore Precedente</t>
  </si>
  <si>
    <t>Nuova costruzione - Interventi di ristrutturazione urbanistica e altri interventi soggetti a PdC non ricompresi nei punti successivi</t>
  </si>
  <si>
    <t>Interventi di sostituzione edilizia</t>
  </si>
  <si>
    <t>Ristrutturazione edilizia ricostruttiva e conservativa ripristino di edifici</t>
  </si>
  <si>
    <t>Interventi pertinenziali con volumetria non superiore al 20 per cento della volumetria complessiva dell’edificio</t>
  </si>
  <si>
    <t>Restauro e risanamento conservativo e manutenzione  straordinaria</t>
  </si>
  <si>
    <t>Interventi necessari al superamento delle barriere architettoniche</t>
  </si>
  <si>
    <t>PER VISUALIZZARE L'"AUMENTO DEL VALORE VENALE", TUTTE LE CELLE EVIDENZIATE DEVONO ESSERE COMPILATE.</t>
  </si>
  <si>
    <r>
      <rPr>
        <b/>
        <sz val="12"/>
        <color theme="1"/>
        <rFont val="Calibri"/>
        <family val="2"/>
      </rPr>
      <t>NORME TECNICHE PER LA DETERMINAZIONE DELLA SUPERFICIE CATASTALE DELLE UNITA' IMMOBILIARI A DESTINAZIONE ORDINARIA</t>
    </r>
    <r>
      <rPr>
        <sz val="12"/>
        <color theme="1"/>
        <rFont val="Calibri"/>
        <family val="2"/>
      </rPr>
      <t xml:space="preserve">
</t>
    </r>
    <r>
      <rPr>
        <b/>
        <sz val="12"/>
        <color theme="1"/>
        <rFont val="Calibri"/>
        <family val="2"/>
      </rPr>
      <t xml:space="preserve">Criteri generali </t>
    </r>
    <r>
      <rPr>
        <sz val="12"/>
        <color theme="1"/>
        <rFont val="Calibri"/>
        <family val="2"/>
      </rPr>
      <t xml:space="preserve">
1. Nella determinazione della superficie catastale delle unità immobiliari a destinazione ordinaria, i muri interni e quelli perimetrali esterni vengono computati per intero fino ad uno spessore massimo di 50 cm, mentre i muri in comunione nella misura del 50 per cento fino ad uno spessore massimo di 25 cm. 
2. La superficie dei locali principali e degli accessori, ovvero loro porzioni, aventi altezza utile inferiore a 1,50 m, non entra nel computo della superficie catastale. 
3. La superficie degli elementi di collegamento verticale, quali scale, rampe, ascensori e simili, interni alle unità immobiliari sono computati in misura pari alla loro proiezione orizzontale, indipendentemente dal numero di piani collegati. 
4. La superficie catastale, determinata secondo i criteri esposti di seguito, viene arrotondata al metro quadrato. 
</t>
    </r>
    <r>
      <rPr>
        <b/>
        <sz val="12"/>
        <color theme="1"/>
        <rFont val="Calibri"/>
        <family val="2"/>
      </rPr>
      <t>Indicazione delle superfici</t>
    </r>
    <r>
      <rPr>
        <sz val="12"/>
        <color theme="1"/>
        <rFont val="Calibri"/>
        <family val="2"/>
      </rPr>
      <t xml:space="preserve">
A) della superficie dei vani principali e dei vani accessori a servizio diretto di quelli principali quali bagni, ripostigli, ingressi, corridoi e simili; 
B1 e B2) della superficie dei vani accessori a servizio indiretto dei vani principali, quali soffitte, cantine e simili, computata nella misura: 
del 50 per cento, qualora comunicanti con i vani di cui alla precedente lettera a) (B1); 
del 25 per cento qualora non comunicanti (B2); 
C1) e C2) della superficie dei balconi, terrazze e simili, di pertinenza esclusiva nella singola unità immobiliare, computata nella misura: del 30 per cento, fino a metri quadrati 25, e del 10 per cento per la quota eccedente, qualora dette pertinenze siano comunicanti con i vani di cui alla precedente lettera a); del 15 per cento, fino a metri quadrati 25, e del 5 per cento per la quota eccedente qualora non comunicanti. 
Per le unità immobiliari appartenenti alle categorie del gruppo P, la superficie di queste pertinenze è computata nella misura del 10 per cento; 
D) della superficie dell'area scoperta o a questa assimilabile, che costituisce pertinenza esclusiva della singola unità immobiliare, computata nella misura del 10 per cento, fino alla superficie definita nella lettera a), e del 2 per cento per superfici eccedenti detto limite. Per parchi, giardini, corti e simili, che costituiscono pertinenze di unità immobiliari di categoria R/2, la relativa superficie è da computare, con il criterio sopra indicato, solo per la quota eccedente il quintuplo della superficie catastale di cui alla lettera a). Per le unità immobiliari appartenenti alle categorie del gruppo P dette pertinenze non sono computate. 
E) La superficie dei vani accessori a servizio diretto delle unità immobiliari di categoria R/4 (Posti auto coperti, posti auto scoperti su aree private, locali per rimesse di veicoli) è computata nella misura del 50 per cento. 
</t>
    </r>
  </si>
  <si>
    <t>Valore Unitario di Rif. (2)</t>
  </si>
  <si>
    <t>Interventi riconducibili alla mancata variante di cui all’art. 143 comma 3 L.R. 65/2014</t>
  </si>
  <si>
    <t>Interventi eseguiti in difformità dall’Autorizzazione Paesaggistica
regolarmente rilasciata, che non hanno determinato aumento di
superficie e/o volume e che la Soprintendenza ha ritenuto
compatibili (anche con prescrizioni) con i valori paesaggistici
che gravano sull’area</t>
  </si>
  <si>
    <t>14 Coefficiente di rettifica (a) del Valore Precedente</t>
  </si>
  <si>
    <t>Edilizia</t>
  </si>
  <si>
    <t>Paesaggio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</si>
</sst>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164" formatCode="#,##0.00\ [$€-410];\-#,##0.00\ [$€-410]"/>
    <numFmt numFmtId="165" formatCode="0.00_ ;\-0.00\ "/>
    <numFmt numFmtId="166" formatCode="#,##0.00\ _€;\-#,##0.00\ _€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4"/>
      <name val="Calibri"/>
      <family val="2"/>
    </font>
    <font>
      <b/>
      <sz val="12"/>
      <color theme="1"/>
      <name val="Segoe UI"/>
      <family val="2"/>
    </font>
    <font>
      <b/>
      <sz val="16"/>
      <color theme="1"/>
      <name val="Calibri"/>
      <family val="2"/>
    </font>
    <font>
      <b/>
      <sz val="20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b/>
      <sz val="12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31"/>
      </patternFill>
    </fill>
    <fill>
      <patternFill patternType="solid">
        <fgColor theme="5" tint="0.79998168889431442"/>
        <bgColor indexed="3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35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6" tint="0.79998168889431442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7" fontId="1" fillId="8" borderId="1" xfId="0" applyNumberFormat="1" applyFont="1" applyFill="1" applyBorder="1" applyAlignment="1" applyProtection="1">
      <alignment horizontal="center" vertical="center"/>
      <protection locked="0"/>
    </xf>
    <xf numFmtId="0" fontId="3" fillId="10" borderId="0" xfId="0" applyFont="1" applyFill="1"/>
    <xf numFmtId="7" fontId="1" fillId="7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7" fontId="1" fillId="0" borderId="11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11" borderId="0" xfId="0" applyFont="1" applyFill="1"/>
    <xf numFmtId="0" fontId="8" fillId="11" borderId="0" xfId="0" applyFont="1" applyFill="1" applyAlignment="1">
      <alignment vertical="center" wrapText="1"/>
    </xf>
    <xf numFmtId="0" fontId="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/>
    </xf>
    <xf numFmtId="2" fontId="12" fillId="0" borderId="1" xfId="0" applyNumberFormat="1" applyFont="1" applyBorder="1" applyAlignment="1">
      <alignment horizontal="center" vertical="center" wrapText="1"/>
    </xf>
    <xf numFmtId="2" fontId="12" fillId="0" borderId="11" xfId="0" applyNumberFormat="1" applyFont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 wrapText="1"/>
    </xf>
    <xf numFmtId="2" fontId="12" fillId="0" borderId="12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166" fontId="1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10" fillId="12" borderId="15" xfId="0" applyFont="1" applyFill="1" applyBorder="1" applyAlignment="1">
      <alignment horizontal="left" vertical="center" wrapText="1"/>
    </xf>
    <xf numFmtId="0" fontId="10" fillId="12" borderId="16" xfId="0" applyFont="1" applyFill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8" borderId="1" xfId="0" applyFont="1" applyFill="1" applyBorder="1" applyAlignment="1" applyProtection="1">
      <alignment vertical="center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23" xfId="0" applyFont="1" applyBorder="1"/>
    <xf numFmtId="0" fontId="3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vertical="top"/>
    </xf>
    <xf numFmtId="165" fontId="3" fillId="0" borderId="14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vertical="top"/>
    </xf>
    <xf numFmtId="0" fontId="12" fillId="0" borderId="14" xfId="0" applyFont="1" applyBorder="1" applyAlignment="1">
      <alignment vertical="top" wrapText="1"/>
    </xf>
    <xf numFmtId="0" fontId="11" fillId="0" borderId="14" xfId="0" applyFont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 applyProtection="1">
      <alignment horizontal="left"/>
      <protection locked="0"/>
    </xf>
    <xf numFmtId="0" fontId="3" fillId="7" borderId="7" xfId="0" applyFont="1" applyFill="1" applyBorder="1" applyAlignment="1" applyProtection="1">
      <alignment horizontal="left"/>
      <protection locked="0"/>
    </xf>
    <xf numFmtId="0" fontId="3" fillId="7" borderId="1" xfId="0" applyFont="1" applyFill="1" applyBorder="1" applyAlignment="1" applyProtection="1">
      <alignment horizontal="left"/>
      <protection locked="0"/>
    </xf>
    <xf numFmtId="0" fontId="3" fillId="7" borderId="9" xfId="0" applyFont="1" applyFill="1" applyBorder="1" applyAlignment="1" applyProtection="1">
      <alignment horizontal="left"/>
      <protection locked="0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7" fontId="1" fillId="0" borderId="9" xfId="0" applyNumberFormat="1" applyFont="1" applyBorder="1" applyAlignment="1" applyProtection="1">
      <alignment horizontal="center" vertical="center"/>
      <protection locked="0"/>
    </xf>
    <xf numFmtId="7" fontId="1" fillId="0" borderId="12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 applyAlignment="1" applyProtection="1">
      <alignment horizontal="center" vertical="center"/>
      <protection locked="0"/>
    </xf>
    <xf numFmtId="0" fontId="1" fillId="8" borderId="9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2" fontId="1" fillId="8" borderId="1" xfId="0" applyNumberFormat="1" applyFont="1" applyFill="1" applyBorder="1" applyAlignment="1" applyProtection="1">
      <alignment horizontal="center" vertical="center"/>
      <protection locked="0"/>
    </xf>
    <xf numFmtId="2" fontId="1" fillId="8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11" borderId="0" xfId="0" applyFont="1" applyFill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4" fillId="9" borderId="11" xfId="0" applyNumberFormat="1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7" fontId="1" fillId="0" borderId="11" xfId="0" applyNumberFormat="1" applyFont="1" applyBorder="1" applyAlignment="1" applyProtection="1">
      <alignment horizontal="center" vertical="center" wrapText="1"/>
      <protection locked="0"/>
    </xf>
    <xf numFmtId="7" fontId="1" fillId="0" borderId="12" xfId="0" applyNumberFormat="1" applyFont="1" applyBorder="1" applyAlignment="1" applyProtection="1">
      <alignment horizontal="center" vertical="center" wrapText="1"/>
      <protection locked="0"/>
    </xf>
    <xf numFmtId="0" fontId="7" fillId="8" borderId="5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3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Label"/>
</file>

<file path=xl/ctrlProps/ctrlProp2.xml><?xml version="1.0" encoding="utf-8"?>
<formControlPr xmlns="http://schemas.microsoft.com/office/spreadsheetml/2009/9/main" objectType="Label"/>
</file>

<file path=xl/ctrlProps/ctrlProp3.xml><?xml version="1.0" encoding="utf-8"?>
<formControlPr xmlns="http://schemas.microsoft.com/office/spreadsheetml/2009/9/main" objectType="Label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1</xdr:col>
          <xdr:colOff>428625</xdr:colOff>
          <xdr:row>11</xdr:row>
          <xdr:rowOff>9525</xdr:rowOff>
        </xdr:to>
        <xdr:sp macro="" textlink="">
          <xdr:nvSpPr>
            <xdr:cNvPr id="1025" name="Testo fisso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11</xdr:row>
          <xdr:rowOff>0</xdr:rowOff>
        </xdr:from>
        <xdr:to>
          <xdr:col>1</xdr:col>
          <xdr:colOff>428625</xdr:colOff>
          <xdr:row>11</xdr:row>
          <xdr:rowOff>9525</xdr:rowOff>
        </xdr:to>
        <xdr:sp macro="" textlink="">
          <xdr:nvSpPr>
            <xdr:cNvPr id="1026" name="Testo fisso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24</xdr:row>
          <xdr:rowOff>0</xdr:rowOff>
        </xdr:from>
        <xdr:to>
          <xdr:col>1</xdr:col>
          <xdr:colOff>428625</xdr:colOff>
          <xdr:row>24</xdr:row>
          <xdr:rowOff>9525</xdr:rowOff>
        </xdr:to>
        <xdr:sp macro="" textlink="">
          <xdr:nvSpPr>
            <xdr:cNvPr id="1027" name="Testo fisso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16383</xdr:col>
      <xdr:colOff>156882</xdr:colOff>
      <xdr:row>3</xdr:row>
      <xdr:rowOff>156883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8F835864-8C30-2672-7F8E-EC794C994B9A}"/>
            </a:ext>
          </a:extLst>
        </xdr:cNvPr>
        <xdr:cNvSpPr txBox="1"/>
      </xdr:nvSpPr>
      <xdr:spPr>
        <a:xfrm>
          <a:off x="5972735" y="9973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7519C-CA57-4387-A7C4-DAA6C011D854}">
  <dimension ref="A1:XFD1048576"/>
  <sheetViews>
    <sheetView tabSelected="1" topLeftCell="A23" zoomScale="120" zoomScaleNormal="120" workbookViewId="0">
      <selection activeCell="C3" sqref="C3:E3"/>
    </sheetView>
  </sheetViews>
  <sheetFormatPr defaultColWidth="0" defaultRowHeight="15.75" zeroHeight="1" x14ac:dyDescent="0.25"/>
  <cols>
    <col min="1" max="1" width="13.140625" style="4" customWidth="1"/>
    <col min="2" max="2" width="15.28515625" style="4" customWidth="1"/>
    <col min="3" max="3" width="19.85546875" style="4" customWidth="1"/>
    <col min="4" max="4" width="19.28515625" style="4" customWidth="1"/>
    <col min="5" max="5" width="17.85546875" style="4" customWidth="1"/>
    <col min="6" max="7" width="9.140625" style="4" hidden="1"/>
    <col min="8" max="147" width="0" style="4" hidden="1"/>
    <col min="148" max="16383" width="9.140625" style="4" hidden="1"/>
    <col min="16384" max="16384" width="0.140625" style="4" customWidth="1"/>
  </cols>
  <sheetData>
    <row r="1" spans="1:147 16384:16384" ht="33.75" customHeight="1" thickBot="1" x14ac:dyDescent="0.3">
      <c r="A1" s="51" t="s">
        <v>17</v>
      </c>
      <c r="B1" s="52"/>
      <c r="C1" s="52"/>
      <c r="D1" s="52"/>
      <c r="E1" s="53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XFD1" s="16"/>
    </row>
    <row r="2" spans="1:147 16384:16384" ht="12" customHeight="1" thickBot="1" x14ac:dyDescent="0.3">
      <c r="A2" s="65"/>
      <c r="B2" s="65"/>
      <c r="C2" s="65"/>
      <c r="D2" s="65"/>
      <c r="E2" s="65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XFD2" s="16"/>
    </row>
    <row r="3" spans="1:147 16384:16384" ht="17.25" customHeight="1" x14ac:dyDescent="0.25">
      <c r="A3" s="80" t="s">
        <v>20</v>
      </c>
      <c r="B3" s="81"/>
      <c r="C3" s="54"/>
      <c r="D3" s="54"/>
      <c r="E3" s="55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XFD3" s="100"/>
    </row>
    <row r="4" spans="1:147 16384:16384" ht="17.25" customHeight="1" x14ac:dyDescent="0.25">
      <c r="A4" s="82" t="s">
        <v>19</v>
      </c>
      <c r="B4" s="83"/>
      <c r="C4" s="56"/>
      <c r="D4" s="56"/>
      <c r="E4" s="5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XFD4" s="100"/>
    </row>
    <row r="5" spans="1:147 16384:16384" ht="17.25" customHeight="1" x14ac:dyDescent="0.25">
      <c r="A5" s="75" t="s">
        <v>21</v>
      </c>
      <c r="B5" s="76"/>
      <c r="C5" s="76"/>
      <c r="D5" s="76"/>
      <c r="E5" s="7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XFD5" s="100"/>
    </row>
    <row r="6" spans="1:147 16384:16384" ht="17.25" customHeight="1" x14ac:dyDescent="0.25">
      <c r="A6" s="88" t="s">
        <v>4</v>
      </c>
      <c r="B6" s="66"/>
      <c r="C6" s="38" t="s">
        <v>6</v>
      </c>
      <c r="D6" s="66" t="s">
        <v>5</v>
      </c>
      <c r="E6" s="6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XFD6" s="100"/>
    </row>
    <row r="7" spans="1:147 16384:16384" ht="17.25" customHeight="1" x14ac:dyDescent="0.25">
      <c r="A7" s="89"/>
      <c r="B7" s="90"/>
      <c r="C7" s="39"/>
      <c r="D7" s="90"/>
      <c r="E7" s="91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XFD7" s="100"/>
    </row>
    <row r="8" spans="1:147 16384:16384" ht="17.25" customHeight="1" x14ac:dyDescent="0.25">
      <c r="A8" s="68" t="s">
        <v>7</v>
      </c>
      <c r="B8" s="69"/>
      <c r="C8" s="7"/>
      <c r="D8" s="71" t="s">
        <v>10</v>
      </c>
      <c r="E8" s="63">
        <f>(C8+C9)/2</f>
        <v>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XFD8" s="100"/>
    </row>
    <row r="9" spans="1:147 16384:16384" ht="17.25" customHeight="1" thickBot="1" x14ac:dyDescent="0.3">
      <c r="A9" s="120" t="s">
        <v>8</v>
      </c>
      <c r="B9" s="121"/>
      <c r="C9" s="9"/>
      <c r="D9" s="72"/>
      <c r="E9" s="64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XFD9" s="100"/>
    </row>
    <row r="10" spans="1:147 16384:16384" ht="12" customHeight="1" thickBot="1" x14ac:dyDescent="0.3">
      <c r="A10" s="70"/>
      <c r="B10" s="70"/>
      <c r="C10" s="70"/>
      <c r="D10" s="70"/>
      <c r="E10" s="70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XFD10" s="17"/>
    </row>
    <row r="11" spans="1:147 16384:16384" ht="18.75" customHeight="1" x14ac:dyDescent="0.25">
      <c r="A11" s="58" t="s">
        <v>18</v>
      </c>
      <c r="B11" s="59"/>
      <c r="C11" s="59"/>
      <c r="D11" s="59"/>
      <c r="E11" s="60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XFD11" s="16"/>
    </row>
    <row r="12" spans="1:147 16384:16384" ht="27.75" customHeight="1" x14ac:dyDescent="0.25">
      <c r="A12" s="61" t="s">
        <v>0</v>
      </c>
      <c r="B12" s="62"/>
      <c r="C12" s="1" t="s">
        <v>28</v>
      </c>
      <c r="D12" s="1" t="s">
        <v>1</v>
      </c>
      <c r="E12" s="11" t="s">
        <v>2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XFD12" s="16"/>
    </row>
    <row r="13" spans="1:147 16384:16384" ht="17.25" customHeight="1" x14ac:dyDescent="0.25">
      <c r="A13" s="84" t="s">
        <v>24</v>
      </c>
      <c r="B13" s="85"/>
      <c r="C13" s="6">
        <v>0</v>
      </c>
      <c r="D13" s="2">
        <v>1</v>
      </c>
      <c r="E13" s="33">
        <f>PRODUCT(C13*D13)</f>
        <v>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XFD13" s="16"/>
    </row>
    <row r="14" spans="1:147 16384:16384" ht="17.25" customHeight="1" x14ac:dyDescent="0.25">
      <c r="A14" s="84" t="s">
        <v>29</v>
      </c>
      <c r="B14" s="85"/>
      <c r="C14" s="6">
        <v>0</v>
      </c>
      <c r="D14" s="2">
        <v>0.5</v>
      </c>
      <c r="E14" s="33">
        <f t="shared" ref="E14:E19" si="0">PRODUCT(C14*D14)</f>
        <v>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XFD14" s="16"/>
    </row>
    <row r="15" spans="1:147 16384:16384" ht="17.25" customHeight="1" x14ac:dyDescent="0.25">
      <c r="A15" s="86" t="s">
        <v>30</v>
      </c>
      <c r="B15" s="87"/>
      <c r="C15" s="6">
        <v>0</v>
      </c>
      <c r="D15" s="2">
        <v>0.25</v>
      </c>
      <c r="E15" s="33">
        <f t="shared" si="0"/>
        <v>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XFD15" s="16"/>
    </row>
    <row r="16" spans="1:147 16384:16384" ht="17.25" customHeight="1" x14ac:dyDescent="0.25">
      <c r="A16" s="86" t="s">
        <v>31</v>
      </c>
      <c r="B16" s="87"/>
      <c r="C16" s="6">
        <v>0</v>
      </c>
      <c r="D16" s="2">
        <v>0.3</v>
      </c>
      <c r="E16" s="33">
        <f>IF(C16&lt;=25,C16*D16,(25*D16)+((C16-25)*0.1))</f>
        <v>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XFD16" s="16"/>
    </row>
    <row r="17" spans="1:147 16384:16384" ht="17.25" customHeight="1" x14ac:dyDescent="0.25">
      <c r="A17" s="86" t="s">
        <v>32</v>
      </c>
      <c r="B17" s="87"/>
      <c r="C17" s="6">
        <v>0</v>
      </c>
      <c r="D17" s="2">
        <v>0.15</v>
      </c>
      <c r="E17" s="33">
        <f>IF(C17&lt;=25,C17*D17,(25*D17)+((C17-25)*0.1))</f>
        <v>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XFD17" s="16"/>
    </row>
    <row r="18" spans="1:147 16384:16384" ht="17.25" customHeight="1" x14ac:dyDescent="0.25">
      <c r="A18" s="86" t="s">
        <v>33</v>
      </c>
      <c r="B18" s="87"/>
      <c r="C18" s="6">
        <v>0</v>
      </c>
      <c r="D18" s="2">
        <v>0.1</v>
      </c>
      <c r="E18" s="33">
        <f>IF(C18&lt;=C13,C18*D18,((C13*D18)+(C18-C13)*0.02))</f>
        <v>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XFD18" s="16"/>
    </row>
    <row r="19" spans="1:147 16384:16384" ht="17.25" customHeight="1" x14ac:dyDescent="0.25">
      <c r="A19" s="86" t="s">
        <v>26</v>
      </c>
      <c r="B19" s="87"/>
      <c r="C19" s="6">
        <v>0</v>
      </c>
      <c r="D19" s="2">
        <v>0.5</v>
      </c>
      <c r="E19" s="33">
        <f t="shared" si="0"/>
        <v>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XFD19" s="16"/>
    </row>
    <row r="20" spans="1:147 16384:16384" ht="17.25" customHeight="1" x14ac:dyDescent="0.25">
      <c r="A20" s="78" t="s">
        <v>3</v>
      </c>
      <c r="B20" s="79"/>
      <c r="C20" s="79"/>
      <c r="D20" s="79"/>
      <c r="E20" s="33">
        <f>SUM(E13:E19)</f>
        <v>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XFD20" s="16"/>
    </row>
    <row r="21" spans="1:147 16384:16384" ht="27.75" customHeight="1" x14ac:dyDescent="0.25">
      <c r="A21" s="61" t="s">
        <v>9</v>
      </c>
      <c r="B21" s="62"/>
      <c r="C21" s="1" t="s">
        <v>10</v>
      </c>
      <c r="D21" s="62" t="s">
        <v>11</v>
      </c>
      <c r="E21" s="105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XFD21" s="16"/>
    </row>
    <row r="22" spans="1:147 16384:16384" ht="17.25" customHeight="1" thickBot="1" x14ac:dyDescent="0.3">
      <c r="A22" s="73">
        <f>E20</f>
        <v>0</v>
      </c>
      <c r="B22" s="74"/>
      <c r="C22" s="12">
        <f>E8</f>
        <v>0</v>
      </c>
      <c r="D22" s="118">
        <f>A22*C22</f>
        <v>0</v>
      </c>
      <c r="E22" s="119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XFD22" s="16"/>
    </row>
    <row r="23" spans="1:147 16384:16384" ht="12" customHeight="1" thickBot="1" x14ac:dyDescent="0.3">
      <c r="A23" s="96"/>
      <c r="B23" s="96"/>
      <c r="C23" s="96"/>
      <c r="D23" s="96"/>
      <c r="E23" s="96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XFD23" s="16"/>
    </row>
    <row r="24" spans="1:147 16384:16384" ht="18.75" customHeight="1" x14ac:dyDescent="0.25">
      <c r="A24" s="97" t="s">
        <v>16</v>
      </c>
      <c r="B24" s="98"/>
      <c r="C24" s="98"/>
      <c r="D24" s="98"/>
      <c r="E24" s="99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XFD24" s="16"/>
    </row>
    <row r="25" spans="1:147 16384:16384" ht="27.75" customHeight="1" x14ac:dyDescent="0.25">
      <c r="A25" s="61" t="s">
        <v>0</v>
      </c>
      <c r="B25" s="62"/>
      <c r="C25" s="1" t="s">
        <v>28</v>
      </c>
      <c r="D25" s="1" t="s">
        <v>1</v>
      </c>
      <c r="E25" s="11" t="s">
        <v>2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XFD25" s="16"/>
    </row>
    <row r="26" spans="1:147 16384:16384" ht="17.25" customHeight="1" x14ac:dyDescent="0.25">
      <c r="A26" s="84" t="s">
        <v>24</v>
      </c>
      <c r="B26" s="85"/>
      <c r="C26" s="5">
        <v>0</v>
      </c>
      <c r="D26" s="2">
        <v>1</v>
      </c>
      <c r="E26" s="33">
        <f>PRODUCT(C26*D26)</f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XFD26" s="16"/>
    </row>
    <row r="27" spans="1:147 16384:16384" ht="17.25" customHeight="1" x14ac:dyDescent="0.25">
      <c r="A27" s="84" t="s">
        <v>29</v>
      </c>
      <c r="B27" s="85"/>
      <c r="C27" s="5">
        <v>0</v>
      </c>
      <c r="D27" s="2">
        <v>0.5</v>
      </c>
      <c r="E27" s="33">
        <f>PRODUCT(C27*D27)</f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XFD27" s="16"/>
    </row>
    <row r="28" spans="1:147 16384:16384" ht="17.25" customHeight="1" x14ac:dyDescent="0.25">
      <c r="A28" s="86" t="s">
        <v>30</v>
      </c>
      <c r="B28" s="87"/>
      <c r="C28" s="5">
        <v>0</v>
      </c>
      <c r="D28" s="2">
        <v>0.25</v>
      </c>
      <c r="E28" s="33">
        <f>PRODUCT(C28*D28)</f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XFD28" s="16"/>
    </row>
    <row r="29" spans="1:147 16384:16384" ht="17.25" customHeight="1" x14ac:dyDescent="0.25">
      <c r="A29" s="86" t="s">
        <v>31</v>
      </c>
      <c r="B29" s="87"/>
      <c r="C29" s="5">
        <v>0</v>
      </c>
      <c r="D29" s="2">
        <v>0.3</v>
      </c>
      <c r="E29" s="33">
        <f>IF(C29&lt;=25,C29*D29,(25*D29)+((C29-25)*0.1))</f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XFD29" s="16"/>
    </row>
    <row r="30" spans="1:147 16384:16384" ht="17.25" customHeight="1" x14ac:dyDescent="0.25">
      <c r="A30" s="86" t="s">
        <v>32</v>
      </c>
      <c r="B30" s="87"/>
      <c r="C30" s="5">
        <v>0</v>
      </c>
      <c r="D30" s="2">
        <v>0.15</v>
      </c>
      <c r="E30" s="33">
        <f>IF(C30&lt;=25,C30*D30,(25*D30)+((C30-25)*0.1))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XFD30" s="16"/>
    </row>
    <row r="31" spans="1:147 16384:16384" ht="17.25" customHeight="1" x14ac:dyDescent="0.25">
      <c r="A31" s="86" t="s">
        <v>33</v>
      </c>
      <c r="B31" s="87"/>
      <c r="C31" s="5">
        <v>0</v>
      </c>
      <c r="D31" s="2">
        <v>0.1</v>
      </c>
      <c r="E31" s="33">
        <f>IF(C31&lt;=C26,C31*D31,((C26*D31)+(C31-C26)*0.02))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XFD31" s="16"/>
    </row>
    <row r="32" spans="1:147 16384:16384" ht="17.25" customHeight="1" x14ac:dyDescent="0.25">
      <c r="A32" s="86" t="s">
        <v>26</v>
      </c>
      <c r="B32" s="87"/>
      <c r="C32" s="5">
        <v>0</v>
      </c>
      <c r="D32" s="2">
        <v>0.5</v>
      </c>
      <c r="E32" s="33">
        <f>PRODUCT(C32*D32)</f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XFD32" s="16"/>
    </row>
    <row r="33" spans="1:147 16384:16384" ht="17.25" customHeight="1" x14ac:dyDescent="0.25">
      <c r="A33" s="78" t="s">
        <v>3</v>
      </c>
      <c r="B33" s="79"/>
      <c r="C33" s="79"/>
      <c r="D33" s="79"/>
      <c r="E33" s="33">
        <f>SUM(E26:E32)</f>
        <v>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XFD33" s="16"/>
    </row>
    <row r="34" spans="1:147 16384:16384" ht="27.75" customHeight="1" x14ac:dyDescent="0.25">
      <c r="A34" s="10" t="s">
        <v>9</v>
      </c>
      <c r="B34" s="1" t="s">
        <v>50</v>
      </c>
      <c r="C34" s="1" t="s">
        <v>25</v>
      </c>
      <c r="D34" s="62" t="s">
        <v>12</v>
      </c>
      <c r="E34" s="105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XFD34" s="16"/>
    </row>
    <row r="35" spans="1:147 16384:16384" ht="17.25" customHeight="1" thickBot="1" x14ac:dyDescent="0.3">
      <c r="A35" s="13">
        <f>E33</f>
        <v>0</v>
      </c>
      <c r="B35" s="14">
        <f>E8</f>
        <v>0</v>
      </c>
      <c r="C35" s="34">
        <v>1</v>
      </c>
      <c r="D35" s="106">
        <f>A35*B35*C35</f>
        <v>0</v>
      </c>
      <c r="E35" s="107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XFD35" s="16"/>
    </row>
    <row r="36" spans="1:147 16384:16384" ht="12" customHeight="1" thickBot="1" x14ac:dyDescent="0.3">
      <c r="A36" s="113"/>
      <c r="B36" s="113"/>
      <c r="C36" s="113"/>
      <c r="D36" s="113"/>
      <c r="E36" s="113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XFD36" s="16"/>
    </row>
    <row r="37" spans="1:147 16384:16384" ht="17.25" customHeight="1" x14ac:dyDescent="0.25">
      <c r="A37" s="108" t="s">
        <v>27</v>
      </c>
      <c r="B37" s="109"/>
      <c r="C37" s="109"/>
      <c r="D37" s="109"/>
      <c r="E37" s="110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XFD37" s="16"/>
    </row>
    <row r="38" spans="1:147 16384:16384" ht="17.25" customHeight="1" x14ac:dyDescent="0.25">
      <c r="A38" s="61" t="s">
        <v>15</v>
      </c>
      <c r="B38" s="62"/>
      <c r="C38" s="1" t="s">
        <v>13</v>
      </c>
      <c r="D38" s="111" t="s">
        <v>14</v>
      </c>
      <c r="E38" s="112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XFD38" s="16"/>
    </row>
    <row r="39" spans="1:147 16384:16384" ht="17.25" customHeight="1" x14ac:dyDescent="0.25">
      <c r="A39" s="114">
        <f>D22</f>
        <v>0</v>
      </c>
      <c r="B39" s="115"/>
      <c r="C39" s="3">
        <f>D35</f>
        <v>0</v>
      </c>
      <c r="D39" s="116">
        <f>A39 - C39</f>
        <v>0</v>
      </c>
      <c r="E39" s="117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XFD39" s="16"/>
    </row>
    <row r="40" spans="1:147 16384:16384" ht="17.25" customHeight="1" x14ac:dyDescent="0.25">
      <c r="A40" s="92" t="s">
        <v>34</v>
      </c>
      <c r="B40" s="93"/>
      <c r="C40" s="93"/>
      <c r="D40" s="94">
        <v>1</v>
      </c>
      <c r="E40" s="95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XFD40" s="16"/>
    </row>
    <row r="41" spans="1:147 16384:16384" ht="30" customHeight="1" thickBot="1" x14ac:dyDescent="0.3">
      <c r="A41" s="101" t="s">
        <v>22</v>
      </c>
      <c r="B41" s="102"/>
      <c r="C41" s="102"/>
      <c r="D41" s="103" t="str">
        <f>IF(OR(C3="",C4="",A7="",C7="",D7="",C8="",C9="",E8="",C13="",C14="",C15="",C16="",C17="",C18="",C19="",C26="",C27="",C28="",C29="",C30="",C31="",C32="",C35=""),"",D39*D40)</f>
        <v/>
      </c>
      <c r="E41" s="104"/>
    </row>
    <row r="1048561" s="4" customFormat="1" hidden="1" x14ac:dyDescent="0.25"/>
    <row r="1048569" s="4" customFormat="1" ht="14.25" hidden="1" customHeight="1" x14ac:dyDescent="0.25"/>
    <row r="1048570" s="4" customFormat="1" ht="16.5" hidden="1" customHeight="1" x14ac:dyDescent="0.25"/>
    <row r="1048571" s="4" customFormat="1" ht="18.75" hidden="1" customHeight="1" x14ac:dyDescent="0.25"/>
    <row r="1048572" s="4" customFormat="1" ht="24.75" hidden="1" customHeight="1" x14ac:dyDescent="0.25"/>
    <row r="1048573" s="4" customFormat="1" ht="13.5" hidden="1" customHeight="1" x14ac:dyDescent="0.25"/>
    <row r="1048574" s="4" customFormat="1" ht="19.5" hidden="1" customHeight="1" x14ac:dyDescent="0.25"/>
    <row r="1048575" s="4" customFormat="1" ht="15.75" hidden="1" customHeight="1" x14ac:dyDescent="0.25"/>
    <row r="1048576" s="4" customFormat="1" ht="23.25" hidden="1" customHeight="1" x14ac:dyDescent="0.25"/>
  </sheetData>
  <sheetProtection algorithmName="SHA-512" hashValue="aoKklR/ahSsydQ+snuKzSF5cabf8Tg5EhQ1ndRYs3Vs8dVmBgsEQ2cvmFuda8PU+lsnZrgJ4f1Ej8LyCXNjffg==" saltValue="OHkTw9jh/zbFVZae63kj/Q==" spinCount="100000" sheet="1" objects="1" scenarios="1"/>
  <mergeCells count="55">
    <mergeCell ref="XFD3:XFD4"/>
    <mergeCell ref="XFD5:XFD9"/>
    <mergeCell ref="A41:C41"/>
    <mergeCell ref="D41:E41"/>
    <mergeCell ref="D34:E34"/>
    <mergeCell ref="D35:E35"/>
    <mergeCell ref="A37:E37"/>
    <mergeCell ref="A38:B38"/>
    <mergeCell ref="D38:E38"/>
    <mergeCell ref="A36:E36"/>
    <mergeCell ref="A39:B39"/>
    <mergeCell ref="D39:E39"/>
    <mergeCell ref="D21:E21"/>
    <mergeCell ref="D22:E22"/>
    <mergeCell ref="A21:B21"/>
    <mergeCell ref="A9:B9"/>
    <mergeCell ref="A40:C40"/>
    <mergeCell ref="D40:E40"/>
    <mergeCell ref="A23:E23"/>
    <mergeCell ref="A33:D33"/>
    <mergeCell ref="A24:E24"/>
    <mergeCell ref="A25:B25"/>
    <mergeCell ref="A26:B26"/>
    <mergeCell ref="A27:B27"/>
    <mergeCell ref="A32:B32"/>
    <mergeCell ref="A28:B28"/>
    <mergeCell ref="A29:B29"/>
    <mergeCell ref="A30:B30"/>
    <mergeCell ref="A31:B31"/>
    <mergeCell ref="A22:B22"/>
    <mergeCell ref="A5:E5"/>
    <mergeCell ref="A20:D20"/>
    <mergeCell ref="A3:B3"/>
    <mergeCell ref="A4:B4"/>
    <mergeCell ref="A13:B13"/>
    <mergeCell ref="A14:B14"/>
    <mergeCell ref="A15:B15"/>
    <mergeCell ref="A16:B16"/>
    <mergeCell ref="A19:B19"/>
    <mergeCell ref="A18:B18"/>
    <mergeCell ref="A17:B17"/>
    <mergeCell ref="A6:B6"/>
    <mergeCell ref="A7:B7"/>
    <mergeCell ref="D7:E7"/>
    <mergeCell ref="A1:E1"/>
    <mergeCell ref="C3:E3"/>
    <mergeCell ref="C4:E4"/>
    <mergeCell ref="A11:E11"/>
    <mergeCell ref="A12:B12"/>
    <mergeCell ref="E8:E9"/>
    <mergeCell ref="A2:E2"/>
    <mergeCell ref="D6:E6"/>
    <mergeCell ref="A8:B8"/>
    <mergeCell ref="A10:E10"/>
    <mergeCell ref="D8:D9"/>
  </mergeCells>
  <pageMargins left="0.70866141732283472" right="0.70866141732283472" top="0.39370078740157483" bottom="0.39370078740157483" header="0.31496062992125984" footer="0.31496062992125984"/>
  <pageSetup paperSize="9" orientation="portrait" r:id="rId1"/>
  <ignoredErrors>
    <ignoredError sqref="D35 E8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Testo fisso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11</xdr:row>
                    <xdr:rowOff>0</xdr:rowOff>
                  </from>
                  <to>
                    <xdr:col>1</xdr:col>
                    <xdr:colOff>428625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Label 2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11</xdr:row>
                    <xdr:rowOff>0</xdr:rowOff>
                  </from>
                  <to>
                    <xdr:col>1</xdr:col>
                    <xdr:colOff>428625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Label 3">
              <controlPr defaultSize="0" autoFill="0" autoLine="0" autoPict="0">
                <anchor moveWithCells="1" sizeWithCells="1">
                  <from>
                    <xdr:col>0</xdr:col>
                    <xdr:colOff>0</xdr:colOff>
                    <xdr:row>24</xdr:row>
                    <xdr:rowOff>0</xdr:rowOff>
                  </from>
                  <to>
                    <xdr:col>1</xdr:col>
                    <xdr:colOff>428625</xdr:colOff>
                    <xdr:row>24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E3AD-EE26-4ACF-88F6-643F9FEE7B64}">
  <dimension ref="A1:J22"/>
  <sheetViews>
    <sheetView workbookViewId="0">
      <selection activeCell="D7" sqref="D7"/>
    </sheetView>
  </sheetViews>
  <sheetFormatPr defaultColWidth="0" defaultRowHeight="15.75" zeroHeight="1" x14ac:dyDescent="0.25"/>
  <cols>
    <col min="1" max="1" width="20.28515625" style="40" customWidth="1"/>
    <col min="2" max="2" width="18.7109375" style="40" customWidth="1"/>
    <col min="3" max="4" width="20.28515625" style="40" customWidth="1"/>
    <col min="5" max="5" width="1.140625" style="40" customWidth="1"/>
    <col min="6" max="8" width="20.28515625" style="40" customWidth="1"/>
    <col min="9" max="9" width="18.7109375" style="40" customWidth="1"/>
    <col min="10" max="10" width="1.7109375" style="41" hidden="1" customWidth="1"/>
    <col min="11" max="16384" width="9.140625" style="40" hidden="1"/>
  </cols>
  <sheetData>
    <row r="1" spans="1:10" ht="21" x14ac:dyDescent="0.35">
      <c r="A1" s="124" t="s">
        <v>54</v>
      </c>
      <c r="B1" s="125"/>
      <c r="C1" s="125"/>
      <c r="D1" s="126"/>
      <c r="E1" s="130"/>
      <c r="F1" s="124" t="s">
        <v>55</v>
      </c>
      <c r="G1" s="125"/>
      <c r="H1" s="125"/>
      <c r="I1" s="126"/>
      <c r="J1" s="44"/>
    </row>
    <row r="2" spans="1:10" ht="21" x14ac:dyDescent="0.25">
      <c r="A2" s="133" t="s">
        <v>41</v>
      </c>
      <c r="B2" s="134"/>
      <c r="C2" s="134"/>
      <c r="D2" s="135"/>
      <c r="E2" s="131"/>
      <c r="F2" s="133" t="s">
        <v>53</v>
      </c>
      <c r="G2" s="134"/>
      <c r="H2" s="134"/>
      <c r="I2" s="135"/>
      <c r="J2" s="45"/>
    </row>
    <row r="3" spans="1:10" s="42" customFormat="1" ht="33.75" customHeight="1" x14ac:dyDescent="0.25">
      <c r="A3" s="122" t="s">
        <v>42</v>
      </c>
      <c r="B3" s="123"/>
      <c r="C3" s="123"/>
      <c r="D3" s="21">
        <v>0.1</v>
      </c>
      <c r="E3" s="131"/>
      <c r="F3" s="122" t="s">
        <v>42</v>
      </c>
      <c r="G3" s="123"/>
      <c r="H3" s="123"/>
      <c r="I3" s="21">
        <v>0.1</v>
      </c>
      <c r="J3" s="46"/>
    </row>
    <row r="4" spans="1:10" s="42" customFormat="1" ht="33.75" customHeight="1" x14ac:dyDescent="0.25">
      <c r="A4" s="122" t="s">
        <v>43</v>
      </c>
      <c r="B4" s="123"/>
      <c r="C4" s="123"/>
      <c r="D4" s="21">
        <v>0.12</v>
      </c>
      <c r="E4" s="131"/>
      <c r="F4" s="122" t="s">
        <v>43</v>
      </c>
      <c r="G4" s="123"/>
      <c r="H4" s="123"/>
      <c r="I4" s="21">
        <v>0.12</v>
      </c>
      <c r="J4" s="46"/>
    </row>
    <row r="5" spans="1:10" s="42" customFormat="1" ht="33.75" customHeight="1" x14ac:dyDescent="0.25">
      <c r="A5" s="122" t="s">
        <v>44</v>
      </c>
      <c r="B5" s="123"/>
      <c r="C5" s="123"/>
      <c r="D5" s="21">
        <v>0.85</v>
      </c>
      <c r="E5" s="131"/>
      <c r="F5" s="122" t="s">
        <v>44</v>
      </c>
      <c r="G5" s="123"/>
      <c r="H5" s="123"/>
      <c r="I5" s="21">
        <v>0.85</v>
      </c>
      <c r="J5" s="46"/>
    </row>
    <row r="6" spans="1:10" s="42" customFormat="1" ht="33.75" customHeight="1" x14ac:dyDescent="0.25">
      <c r="A6" s="122" t="s">
        <v>45</v>
      </c>
      <c r="B6" s="123"/>
      <c r="C6" s="123"/>
      <c r="D6" s="21">
        <v>0.9</v>
      </c>
      <c r="E6" s="131"/>
      <c r="F6" s="122" t="s">
        <v>45</v>
      </c>
      <c r="G6" s="123"/>
      <c r="H6" s="123"/>
      <c r="I6" s="21">
        <v>0.9</v>
      </c>
      <c r="J6" s="46"/>
    </row>
    <row r="7" spans="1:10" ht="33.75" customHeight="1" x14ac:dyDescent="0.25">
      <c r="A7" s="122" t="s">
        <v>46</v>
      </c>
      <c r="B7" s="123"/>
      <c r="C7" s="123"/>
      <c r="D7" s="21">
        <v>0.95</v>
      </c>
      <c r="E7" s="131"/>
      <c r="F7" s="122" t="s">
        <v>46</v>
      </c>
      <c r="G7" s="123"/>
      <c r="H7" s="123"/>
      <c r="I7" s="21">
        <v>0.95</v>
      </c>
      <c r="J7" s="46"/>
    </row>
    <row r="8" spans="1:10" ht="78.75" customHeight="1" x14ac:dyDescent="0.25">
      <c r="A8" s="122" t="s">
        <v>51</v>
      </c>
      <c r="B8" s="123"/>
      <c r="C8" s="123"/>
      <c r="D8" s="21">
        <v>0.95</v>
      </c>
      <c r="E8" s="131"/>
      <c r="F8" s="122" t="s">
        <v>52</v>
      </c>
      <c r="G8" s="123"/>
      <c r="H8" s="123"/>
      <c r="I8" s="21">
        <v>0.95</v>
      </c>
      <c r="J8" s="46"/>
    </row>
    <row r="9" spans="1:10" ht="33.75" customHeight="1" x14ac:dyDescent="0.25">
      <c r="A9" s="122" t="s">
        <v>47</v>
      </c>
      <c r="B9" s="123"/>
      <c r="C9" s="123"/>
      <c r="D9" s="21">
        <v>0.99</v>
      </c>
      <c r="E9" s="131"/>
      <c r="F9" s="122" t="s">
        <v>47</v>
      </c>
      <c r="G9" s="123"/>
      <c r="H9" s="123"/>
      <c r="I9" s="21">
        <v>0.99</v>
      </c>
      <c r="J9" s="46"/>
    </row>
    <row r="10" spans="1:10" ht="6" customHeight="1" x14ac:dyDescent="0.25">
      <c r="A10" s="127"/>
      <c r="B10" s="128"/>
      <c r="C10" s="128"/>
      <c r="D10" s="129"/>
      <c r="E10" s="131"/>
      <c r="F10" s="127"/>
      <c r="G10" s="128"/>
      <c r="H10" s="128"/>
      <c r="I10" s="129"/>
      <c r="J10" s="46"/>
    </row>
    <row r="11" spans="1:10" ht="21" x14ac:dyDescent="0.25">
      <c r="A11" s="139" t="s">
        <v>40</v>
      </c>
      <c r="B11" s="140"/>
      <c r="C11" s="140"/>
      <c r="D11" s="141"/>
      <c r="E11" s="131"/>
      <c r="F11" s="139" t="s">
        <v>40</v>
      </c>
      <c r="G11" s="140"/>
      <c r="H11" s="140"/>
      <c r="I11" s="141"/>
      <c r="J11" s="47"/>
    </row>
    <row r="12" spans="1:10" ht="31.5" customHeight="1" x14ac:dyDescent="0.25">
      <c r="A12" s="136" t="s">
        <v>35</v>
      </c>
      <c r="B12" s="137"/>
      <c r="C12" s="137"/>
      <c r="D12" s="138"/>
      <c r="E12" s="131"/>
      <c r="F12" s="136" t="s">
        <v>35</v>
      </c>
      <c r="G12" s="137"/>
      <c r="H12" s="137"/>
      <c r="I12" s="138"/>
      <c r="J12" s="48"/>
    </row>
    <row r="13" spans="1:10" ht="31.5" x14ac:dyDescent="0.25">
      <c r="A13" s="22" t="s">
        <v>39</v>
      </c>
      <c r="B13" s="19" t="s">
        <v>36</v>
      </c>
      <c r="C13" s="19" t="s">
        <v>39</v>
      </c>
      <c r="D13" s="23" t="s">
        <v>36</v>
      </c>
      <c r="E13" s="131"/>
      <c r="F13" s="22" t="s">
        <v>39</v>
      </c>
      <c r="G13" s="19" t="s">
        <v>36</v>
      </c>
      <c r="H13" s="19" t="s">
        <v>39</v>
      </c>
      <c r="I13" s="23" t="s">
        <v>36</v>
      </c>
      <c r="J13" s="49"/>
    </row>
    <row r="14" spans="1:10" x14ac:dyDescent="0.25">
      <c r="A14" s="24" t="s">
        <v>37</v>
      </c>
      <c r="B14" s="28">
        <v>1</v>
      </c>
      <c r="C14" s="20">
        <v>16</v>
      </c>
      <c r="D14" s="31">
        <v>0.8</v>
      </c>
      <c r="E14" s="131"/>
      <c r="F14" s="24" t="s">
        <v>37</v>
      </c>
      <c r="G14" s="28">
        <v>1</v>
      </c>
      <c r="H14" s="20">
        <v>16</v>
      </c>
      <c r="I14" s="31">
        <v>0.8</v>
      </c>
      <c r="J14" s="50"/>
    </row>
    <row r="15" spans="1:10" ht="15.75" hidden="1" customHeight="1" x14ac:dyDescent="0.25">
      <c r="A15" s="25">
        <v>2</v>
      </c>
      <c r="B15" s="29">
        <v>0.98</v>
      </c>
      <c r="C15" s="20">
        <v>18</v>
      </c>
      <c r="D15" s="31">
        <v>0.77</v>
      </c>
      <c r="E15" s="131"/>
      <c r="F15" s="25">
        <v>2</v>
      </c>
      <c r="G15" s="29">
        <v>0.98</v>
      </c>
      <c r="H15" s="20">
        <v>18</v>
      </c>
      <c r="I15" s="31">
        <v>0.77</v>
      </c>
      <c r="J15" s="50"/>
    </row>
    <row r="16" spans="1:10" x14ac:dyDescent="0.25">
      <c r="A16" s="25">
        <v>4</v>
      </c>
      <c r="B16" s="29">
        <v>0.95</v>
      </c>
      <c r="C16" s="20">
        <v>20</v>
      </c>
      <c r="D16" s="31">
        <v>0.74</v>
      </c>
      <c r="E16" s="131"/>
      <c r="F16" s="25">
        <v>4</v>
      </c>
      <c r="G16" s="29">
        <v>0.95</v>
      </c>
      <c r="H16" s="20">
        <v>20</v>
      </c>
      <c r="I16" s="31">
        <v>0.74</v>
      </c>
      <c r="J16" s="50"/>
    </row>
    <row r="17" spans="1:10" x14ac:dyDescent="0.25">
      <c r="A17" s="25">
        <v>6</v>
      </c>
      <c r="B17" s="29">
        <v>0.9</v>
      </c>
      <c r="C17" s="20">
        <v>25</v>
      </c>
      <c r="D17" s="31">
        <v>0.68</v>
      </c>
      <c r="E17" s="131"/>
      <c r="F17" s="25">
        <v>6</v>
      </c>
      <c r="G17" s="29">
        <v>0.9</v>
      </c>
      <c r="H17" s="20">
        <v>25</v>
      </c>
      <c r="I17" s="31">
        <v>0.68</v>
      </c>
      <c r="J17" s="50"/>
    </row>
    <row r="18" spans="1:10" x14ac:dyDescent="0.25">
      <c r="A18" s="25">
        <v>8</v>
      </c>
      <c r="B18" s="29">
        <v>0.88</v>
      </c>
      <c r="C18" s="20">
        <v>30</v>
      </c>
      <c r="D18" s="31">
        <v>0.6</v>
      </c>
      <c r="E18" s="131"/>
      <c r="F18" s="25">
        <v>8</v>
      </c>
      <c r="G18" s="29">
        <v>0.88</v>
      </c>
      <c r="H18" s="20">
        <v>30</v>
      </c>
      <c r="I18" s="31">
        <v>0.6</v>
      </c>
      <c r="J18" s="50"/>
    </row>
    <row r="19" spans="1:10" x14ac:dyDescent="0.25">
      <c r="A19" s="25">
        <v>10</v>
      </c>
      <c r="B19" s="29">
        <v>0.86</v>
      </c>
      <c r="C19" s="20">
        <v>40</v>
      </c>
      <c r="D19" s="31">
        <v>0.57999999999999996</v>
      </c>
      <c r="E19" s="131"/>
      <c r="F19" s="25">
        <v>10</v>
      </c>
      <c r="G19" s="29">
        <v>0.86</v>
      </c>
      <c r="H19" s="20">
        <v>40</v>
      </c>
      <c r="I19" s="31">
        <v>0.57999999999999996</v>
      </c>
      <c r="J19" s="50"/>
    </row>
    <row r="20" spans="1:10" x14ac:dyDescent="0.25">
      <c r="A20" s="25">
        <v>12</v>
      </c>
      <c r="B20" s="29">
        <v>0.84</v>
      </c>
      <c r="C20" s="20">
        <v>50</v>
      </c>
      <c r="D20" s="31">
        <v>0.4</v>
      </c>
      <c r="E20" s="131"/>
      <c r="F20" s="25">
        <v>12</v>
      </c>
      <c r="G20" s="29">
        <v>0.84</v>
      </c>
      <c r="H20" s="20">
        <v>50</v>
      </c>
      <c r="I20" s="31">
        <v>0.4</v>
      </c>
      <c r="J20" s="50"/>
    </row>
    <row r="21" spans="1:10" ht="16.5" thickBot="1" x14ac:dyDescent="0.3">
      <c r="A21" s="26">
        <v>14</v>
      </c>
      <c r="B21" s="30">
        <v>0.82</v>
      </c>
      <c r="C21" s="27" t="s">
        <v>38</v>
      </c>
      <c r="D21" s="32">
        <v>0.4</v>
      </c>
      <c r="E21" s="132"/>
      <c r="F21" s="26">
        <v>14</v>
      </c>
      <c r="G21" s="30">
        <v>0.82</v>
      </c>
      <c r="H21" s="27" t="s">
        <v>38</v>
      </c>
      <c r="I21" s="32">
        <v>0.4</v>
      </c>
      <c r="J21" s="50"/>
    </row>
    <row r="22" spans="1:10" hidden="1" x14ac:dyDescent="0.25">
      <c r="A22" s="43"/>
      <c r="B22" s="43"/>
      <c r="C22" s="43"/>
      <c r="D22" s="43"/>
      <c r="F22" s="43"/>
      <c r="G22" s="43"/>
      <c r="H22" s="43"/>
      <c r="I22" s="43"/>
    </row>
  </sheetData>
  <sheetProtection algorithmName="SHA-512" hashValue="1kESmnQ2FbPLsgpqPi6FwBlW3+mf37o0N2hQvxflvALFJ5JUa95VxD7M9CBRm9ZYCCqOOKDJ6VwKsaPGwT7uYw==" saltValue="t8pcymIjVOq4wCBqConCJQ==" spinCount="100000" sheet="1" objects="1" scenarios="1"/>
  <mergeCells count="25">
    <mergeCell ref="F1:I1"/>
    <mergeCell ref="A1:D1"/>
    <mergeCell ref="F10:I10"/>
    <mergeCell ref="A10:D10"/>
    <mergeCell ref="E1:E21"/>
    <mergeCell ref="F9:H9"/>
    <mergeCell ref="A2:D2"/>
    <mergeCell ref="F2:I2"/>
    <mergeCell ref="A12:D12"/>
    <mergeCell ref="A11:D11"/>
    <mergeCell ref="F11:I11"/>
    <mergeCell ref="F12:I12"/>
    <mergeCell ref="A9:C9"/>
    <mergeCell ref="A8:C8"/>
    <mergeCell ref="A3:C3"/>
    <mergeCell ref="A4:C4"/>
    <mergeCell ref="F8:H8"/>
    <mergeCell ref="A6:C6"/>
    <mergeCell ref="A5:C5"/>
    <mergeCell ref="A7:C7"/>
    <mergeCell ref="F3:H3"/>
    <mergeCell ref="F4:H4"/>
    <mergeCell ref="F5:H5"/>
    <mergeCell ref="F6:H6"/>
    <mergeCell ref="F7:H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B7AAF-1121-4FD8-B3CA-6EBEBE38FE8D}">
  <dimension ref="A1:XFD1048576"/>
  <sheetViews>
    <sheetView topLeftCell="XFD1" zoomScale="130" zoomScaleNormal="130" workbookViewId="0">
      <selection activeCell="XFD2" sqref="XFD2"/>
    </sheetView>
  </sheetViews>
  <sheetFormatPr defaultColWidth="0" defaultRowHeight="15" zeroHeight="1" x14ac:dyDescent="0.25"/>
  <cols>
    <col min="1" max="1" width="9.140625" style="15" hidden="1" customWidth="1"/>
    <col min="2" max="16383" width="0" style="15" hidden="1"/>
    <col min="16384" max="16384" width="114.5703125" style="15" customWidth="1"/>
  </cols>
  <sheetData>
    <row r="1" spans="16384:16384" ht="32.25" customHeight="1" x14ac:dyDescent="0.25">
      <c r="XFD1" s="35" t="s">
        <v>23</v>
      </c>
    </row>
    <row r="2" spans="16384:16384" s="18" customFormat="1" ht="69" customHeight="1" thickBot="1" x14ac:dyDescent="0.3">
      <c r="XFD2" s="36" t="s">
        <v>48</v>
      </c>
    </row>
    <row r="3" spans="16384:16384" ht="409.5" customHeight="1" x14ac:dyDescent="0.25">
      <c r="XFD3" s="142" t="s">
        <v>49</v>
      </c>
    </row>
    <row r="4" spans="16384:16384" ht="196.5" customHeight="1" thickBot="1" x14ac:dyDescent="0.3">
      <c r="XFD4" s="143"/>
    </row>
    <row r="5" spans="16384:16384" ht="372.75" hidden="1" customHeight="1" x14ac:dyDescent="0.25">
      <c r="XFD5" s="37"/>
    </row>
    <row r="1048576" ht="32.25" hidden="1" customHeight="1" x14ac:dyDescent="0.25"/>
  </sheetData>
  <sheetProtection algorithmName="SHA-512" hashValue="GpR3PBJxUIjMGVHIx4QH8MBwG7WFht2+f5lkubUFIsVJiTFHwJd/695rBz47CkQMNzqthI/0azAa/gidOD6OvQ==" saltValue="ImmiaSTmTmbMfDizO0faWg==" spinCount="100000" sheet="1" objects="1" scenarios="1"/>
  <mergeCells count="1">
    <mergeCell ref="XFD3:XF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b89279-c06f-4032-8e5b-f6ea76d88af8">
      <Terms xmlns="http://schemas.microsoft.com/office/infopath/2007/PartnerControls"/>
    </lcf76f155ced4ddcb4097134ff3c332f>
    <TaxCatchAll xmlns="7d15d42b-ed27-465c-8dd1-454badbddd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506BAA68A0A04A98F9191A24B3B191" ma:contentTypeVersion="13" ma:contentTypeDescription="Creare un nuovo documento." ma:contentTypeScope="" ma:versionID="a4d0e25a4198ae12f0652f4d45d8c48a">
  <xsd:schema xmlns:xsd="http://www.w3.org/2001/XMLSchema" xmlns:xs="http://www.w3.org/2001/XMLSchema" xmlns:p="http://schemas.microsoft.com/office/2006/metadata/properties" xmlns:ns2="25b89279-c06f-4032-8e5b-f6ea76d88af8" xmlns:ns3="7d15d42b-ed27-465c-8dd1-454badbddd7c" targetNamespace="http://schemas.microsoft.com/office/2006/metadata/properties" ma:root="true" ma:fieldsID="f424b5fb7e516daf625bb4e701bcc939" ns2:_="" ns3:_="">
    <xsd:import namespace="25b89279-c06f-4032-8e5b-f6ea76d88af8"/>
    <xsd:import namespace="7d15d42b-ed27-465c-8dd1-454badbddd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89279-c06f-4032-8e5b-f6ea76d88a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b7b00c3e-1a3d-48e9-a9b1-3ad2aa8870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5d42b-ed27-465c-8dd1-454badbddd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87ea03c-9c3e-4740-8c1a-124af54f67fd}" ma:internalName="TaxCatchAll" ma:showField="CatchAllData" ma:web="7d15d42b-ed27-465c-8dd1-454badbdd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898151-FD45-4F40-B3D8-DE5C466606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60BB4B-07F0-4665-8143-8E1FFF79C9E9}">
  <ds:schemaRefs>
    <ds:schemaRef ds:uri="http://schemas.microsoft.com/office/2006/metadata/properties"/>
    <ds:schemaRef ds:uri="http://schemas.microsoft.com/office/infopath/2007/PartnerControls"/>
    <ds:schemaRef ds:uri="25b89279-c06f-4032-8e5b-f6ea76d88af8"/>
    <ds:schemaRef ds:uri="7d15d42b-ed27-465c-8dd1-454badbddd7c"/>
  </ds:schemaRefs>
</ds:datastoreItem>
</file>

<file path=customXml/itemProps3.xml><?xml version="1.0" encoding="utf-8"?>
<ds:datastoreItem xmlns:ds="http://schemas.openxmlformats.org/officeDocument/2006/customXml" ds:itemID="{2A56736A-D55A-407E-BFA2-1979652295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PROSPETTO DI CALCOLO</vt:lpstr>
      <vt:lpstr>COEFFICIENTI DI ABBATTIMENTO</vt:lpstr>
      <vt:lpstr>NOTE PER LA COMPILAZIONE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Duccio Sbardellati</dc:creator>
  <cp:lastModifiedBy>Duccio Sbardellati</cp:lastModifiedBy>
  <cp:lastPrinted>2026-04-16T09:00:47Z</cp:lastPrinted>
  <dcterms:created xsi:type="dcterms:W3CDTF">2025-07-16T16:03:42Z</dcterms:created>
  <dcterms:modified xsi:type="dcterms:W3CDTF">2026-04-16T09:51:49Z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0x010100FD506BAA68A0A04A98F9191A24B3B191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